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75" windowWidth="19440" windowHeight="10110" activeTab="1"/>
  </bookViews>
  <sheets>
    <sheet name="Хасково" sheetId="2" r:id="rId1"/>
    <sheet name="приходи Хасково" sheetId="5" r:id="rId2"/>
  </sheets>
  <calcPr calcId="145621"/>
</workbook>
</file>

<file path=xl/calcChain.xml><?xml version="1.0" encoding="utf-8"?>
<calcChain xmlns="http://schemas.openxmlformats.org/spreadsheetml/2006/main">
  <c r="C20" i="2" l="1"/>
  <c r="E12" i="5" l="1"/>
  <c r="C29" i="2"/>
  <c r="C28" i="2"/>
  <c r="C8" i="2" l="1"/>
  <c r="C16" i="2" l="1"/>
  <c r="C21" i="5"/>
  <c r="D23" i="5" l="1"/>
  <c r="D20" i="5"/>
  <c r="D19" i="5"/>
  <c r="D18" i="5"/>
  <c r="D17" i="5"/>
  <c r="D16" i="5"/>
  <c r="D15" i="5"/>
  <c r="D14" i="5"/>
  <c r="D13" i="5"/>
  <c r="D12" i="5"/>
  <c r="D9" i="5"/>
  <c r="E19" i="5" l="1"/>
  <c r="E15" i="5"/>
  <c r="E20" i="5"/>
  <c r="E16" i="5"/>
  <c r="E13" i="5"/>
  <c r="E22" i="5"/>
  <c r="E18" i="5"/>
  <c r="E14" i="5"/>
  <c r="E17" i="5"/>
  <c r="D21" i="5"/>
  <c r="C15" i="2" l="1"/>
  <c r="C27" i="2" s="1"/>
  <c r="E21" i="5"/>
  <c r="E23" i="5" s="1"/>
</calcChain>
</file>

<file path=xl/sharedStrings.xml><?xml version="1.0" encoding="utf-8"?>
<sst xmlns="http://schemas.openxmlformats.org/spreadsheetml/2006/main" count="66" uniqueCount="64">
  <si>
    <t>%</t>
  </si>
  <si>
    <t>ПРИХОДИ</t>
  </si>
  <si>
    <t>ИЗДРЪЖКА</t>
  </si>
  <si>
    <t>ПРОЕКТ НА БЮДЖЕТ</t>
  </si>
  <si>
    <t>№ ПО РЕД</t>
  </si>
  <si>
    <t>ВИД РАЗХОД</t>
  </si>
  <si>
    <t>ОСИГУРОВКИ</t>
  </si>
  <si>
    <t>ГОДИШЕН РАЗМЕР</t>
  </si>
  <si>
    <t>ПЕРСОНАЛ</t>
  </si>
  <si>
    <t>РАБОТНИ ЗАПЛАТИ СЛУЖИТЕЛИ</t>
  </si>
  <si>
    <t>ГРАЖДАНСКИ ДОГОВОРИ</t>
  </si>
  <si>
    <t>КОМАНДИРОВКИ</t>
  </si>
  <si>
    <t>КАНЦЕЛАРСКИ МАТЕРИАЛИ</t>
  </si>
  <si>
    <t>ДРУГИ ВЪНШНИ УСЛУГИ</t>
  </si>
  <si>
    <t>Изготвил:</t>
  </si>
  <si>
    <t>РАЗХОДИ ЗА ЗАСТРАХОВКИ</t>
  </si>
  <si>
    <t>ДРУГИ  РАЗХОДИ</t>
  </si>
  <si>
    <t>ТЕКУЩИ РАЗХОДИ</t>
  </si>
  <si>
    <t>ФИНАНС. НА ТЕК. ДЕЙНОСТ ОТ ДЪРЖАВАТА</t>
  </si>
  <si>
    <t>ФИНАНС. НА ТЕК. ДЕЙНОСТ ОТ ОБЩИНИТЕ</t>
  </si>
  <si>
    <t>ДАРЕНИЯ</t>
  </si>
  <si>
    <t>ДРУГИ ПРИХОДИ</t>
  </si>
  <si>
    <t>I</t>
  </si>
  <si>
    <t>II</t>
  </si>
  <si>
    <t>III</t>
  </si>
  <si>
    <t>1.</t>
  </si>
  <si>
    <t>2.</t>
  </si>
  <si>
    <t>3.</t>
  </si>
  <si>
    <t>4.</t>
  </si>
  <si>
    <t xml:space="preserve"> РАЗХОДИ- ВСИЧКО</t>
  </si>
  <si>
    <t>ФИНАНСИРАНЕ</t>
  </si>
  <si>
    <t>ДЕПОЗИТИ И СРЕДСТВА ПО СМЕТКИ</t>
  </si>
  <si>
    <t>НАЛИЧНОСТ В НАЧАЛОТО НА ПЕРИОДА</t>
  </si>
  <si>
    <t>НАЛИЧНОСТ В КРАЯ НА ПЕРИОДА</t>
  </si>
  <si>
    <t>IV</t>
  </si>
  <si>
    <t>Бюджет ВиК</t>
  </si>
  <si>
    <t>лв.</t>
  </si>
  <si>
    <t>Държава</t>
  </si>
  <si>
    <t>Общини</t>
  </si>
  <si>
    <t>Общо</t>
  </si>
  <si>
    <t>Община</t>
  </si>
  <si>
    <t>Жители бр.</t>
  </si>
  <si>
    <t>Бюджет лв., пропорционално</t>
  </si>
  <si>
    <t>Общо:</t>
  </si>
  <si>
    <t>Община Хасково</t>
  </si>
  <si>
    <t>Община Харманли</t>
  </si>
  <si>
    <t>Община Стамболово</t>
  </si>
  <si>
    <t>Община Симеоновград</t>
  </si>
  <si>
    <t>Община Свиленград</t>
  </si>
  <si>
    <t>Община Минерални бани</t>
  </si>
  <si>
    <t>Община Маджарово</t>
  </si>
  <si>
    <t>Община Любимец</t>
  </si>
  <si>
    <t>Община Ивайловград</t>
  </si>
  <si>
    <t xml:space="preserve">               ОБЛАСТ ХАСКОВО</t>
  </si>
  <si>
    <t>СУМА ОБЩИНИ:</t>
  </si>
  <si>
    <t>ДЪРЖАВА</t>
  </si>
  <si>
    <t>НА АСОЦИАЦИЯ ПО В И К НА ОБОСОБЕНАТА ТЕРИТОРИЯ - ХАСКОВО</t>
  </si>
  <si>
    <t xml:space="preserve">                                            ОБЛАСТ ХАСКОВО</t>
  </si>
  <si>
    <t>ЗА 2016 ГОДИНА</t>
  </si>
  <si>
    <t xml:space="preserve">              ПРИХОДИ ПО ПРОЕКТ НА БЮДЖЕТ ЗА 2016 ГОДИНА</t>
  </si>
  <si>
    <t xml:space="preserve"> </t>
  </si>
  <si>
    <t xml:space="preserve">КОНСУМАТИВИ /ЕЛ.ЕНЕРГИЯ, ВОДА, ТОПЛОЕНЕРГИЯ, АСАНСЬОР/ </t>
  </si>
  <si>
    <t xml:space="preserve">Д. Вълева </t>
  </si>
  <si>
    <t>ОБЩО  СРЕДСТВА ЗА 2016 ГОДИНА НЕОБХ. КАТО БЮДЖЕТНО САЛДО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</si>
</sst>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1" xfId="0" applyFont="1" applyBorder="1"/>
    <xf numFmtId="0" fontId="3" fillId="0" borderId="1" xfId="0" applyFont="1" applyBorder="1"/>
    <xf numFmtId="49" fontId="3" fillId="0" borderId="1" xfId="0" applyNumberFormat="1" applyFont="1" applyBorder="1"/>
    <xf numFmtId="0" fontId="2" fillId="0" borderId="1" xfId="0" applyFont="1" applyBorder="1" applyAlignment="1">
      <alignment horizontal="left" vertical="center" wrapText="1"/>
    </xf>
    <xf numFmtId="9" fontId="2" fillId="0" borderId="1" xfId="0" applyNumberFormat="1" applyFont="1" applyBorder="1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0" xfId="0" applyFont="1"/>
    <xf numFmtId="0" fontId="6" fillId="0" borderId="5" xfId="0" applyFont="1" applyBorder="1"/>
    <xf numFmtId="9" fontId="6" fillId="0" borderId="1" xfId="0" applyNumberFormat="1" applyFont="1" applyBorder="1"/>
    <xf numFmtId="1" fontId="6" fillId="0" borderId="6" xfId="0" applyNumberFormat="1" applyFont="1" applyBorder="1"/>
    <xf numFmtId="0" fontId="6" fillId="0" borderId="7" xfId="0" applyFont="1" applyBorder="1"/>
    <xf numFmtId="9" fontId="6" fillId="0" borderId="8" xfId="0" applyNumberFormat="1" applyFont="1" applyBorder="1"/>
    <xf numFmtId="1" fontId="6" fillId="0" borderId="9" xfId="0" applyNumberFormat="1" applyFont="1" applyBorder="1"/>
    <xf numFmtId="1" fontId="0" fillId="0" borderId="0" xfId="0" applyNumberFormat="1"/>
    <xf numFmtId="0" fontId="5" fillId="0" borderId="10" xfId="0" applyFont="1" applyBorder="1"/>
    <xf numFmtId="9" fontId="5" fillId="0" borderId="11" xfId="0" applyNumberFormat="1" applyFont="1" applyBorder="1"/>
    <xf numFmtId="1" fontId="5" fillId="0" borderId="12" xfId="0" applyNumberFormat="1" applyFont="1" applyBorder="1"/>
    <xf numFmtId="0" fontId="5" fillId="0" borderId="0" xfId="0" applyFont="1"/>
    <xf numFmtId="9" fontId="5" fillId="0" borderId="0" xfId="0" applyNumberFormat="1" applyFont="1"/>
    <xf numFmtId="1" fontId="5" fillId="0" borderId="0" xfId="0" applyNumberFormat="1" applyFont="1"/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wrapText="1"/>
    </xf>
    <xf numFmtId="2" fontId="6" fillId="0" borderId="1" xfId="0" applyNumberFormat="1" applyFont="1" applyBorder="1" applyAlignment="1">
      <alignment wrapText="1"/>
    </xf>
    <xf numFmtId="2" fontId="6" fillId="0" borderId="13" xfId="0" applyNumberFormat="1" applyFont="1" applyBorder="1" applyAlignment="1">
      <alignment wrapText="1"/>
    </xf>
    <xf numFmtId="0" fontId="1" fillId="0" borderId="0" xfId="0" applyFont="1" applyAlignment="1">
      <alignment horizontal="center"/>
    </xf>
    <xf numFmtId="1" fontId="6" fillId="0" borderId="4" xfId="0" applyNumberFormat="1" applyFont="1" applyBorder="1"/>
    <xf numFmtId="1" fontId="6" fillId="0" borderId="14" xfId="0" applyNumberFormat="1" applyFont="1" applyBorder="1"/>
    <xf numFmtId="0" fontId="6" fillId="0" borderId="16" xfId="0" applyNumberFormat="1" applyFont="1" applyBorder="1"/>
    <xf numFmtId="0" fontId="6" fillId="0" borderId="17" xfId="0" applyFont="1" applyBorder="1"/>
    <xf numFmtId="0" fontId="6" fillId="0" borderId="17" xfId="0" applyNumberFormat="1" applyFont="1" applyBorder="1"/>
    <xf numFmtId="0" fontId="6" fillId="0" borderId="18" xfId="0" applyFont="1" applyBorder="1"/>
    <xf numFmtId="0" fontId="6" fillId="0" borderId="19" xfId="0" applyFont="1" applyBorder="1"/>
    <xf numFmtId="0" fontId="6" fillId="0" borderId="20" xfId="0" applyFont="1" applyBorder="1"/>
    <xf numFmtId="0" fontId="5" fillId="0" borderId="21" xfId="0" applyFont="1" applyBorder="1"/>
    <xf numFmtId="1" fontId="5" fillId="0" borderId="14" xfId="0" applyNumberFormat="1" applyFont="1" applyBorder="1"/>
    <xf numFmtId="0" fontId="5" fillId="2" borderId="21" xfId="0" applyFont="1" applyFill="1" applyBorder="1"/>
    <xf numFmtId="0" fontId="6" fillId="2" borderId="18" xfId="0" applyNumberFormat="1" applyFont="1" applyFill="1" applyBorder="1"/>
    <xf numFmtId="2" fontId="6" fillId="2" borderId="13" xfId="0" applyNumberFormat="1" applyFont="1" applyFill="1" applyBorder="1" applyAlignment="1">
      <alignment wrapText="1"/>
    </xf>
    <xf numFmtId="0" fontId="5" fillId="0" borderId="15" xfId="0" applyFont="1" applyBorder="1"/>
    <xf numFmtId="0" fontId="5" fillId="0" borderId="22" xfId="0" applyNumberFormat="1" applyFont="1" applyBorder="1"/>
    <xf numFmtId="2" fontId="5" fillId="0" borderId="11" xfId="0" applyNumberFormat="1" applyFont="1" applyBorder="1" applyAlignment="1">
      <alignment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1" fontId="1" fillId="0" borderId="1" xfId="0" applyNumberFormat="1" applyFont="1" applyBorder="1" applyAlignment="1">
      <alignment horizontal="right" vertical="center" wrapText="1"/>
    </xf>
    <xf numFmtId="1" fontId="2" fillId="0" borderId="1" xfId="0" applyNumberFormat="1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vertical="center" wrapText="1"/>
    </xf>
    <xf numFmtId="2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workbookViewId="0">
      <selection activeCell="E24" sqref="E24"/>
    </sheetView>
  </sheetViews>
  <sheetFormatPr defaultRowHeight="15" x14ac:dyDescent="0.25"/>
  <cols>
    <col min="1" max="1" width="6" customWidth="1"/>
    <col min="2" max="2" width="66.85546875" customWidth="1"/>
    <col min="3" max="3" width="14.5703125" customWidth="1"/>
    <col min="8" max="8" width="11" customWidth="1"/>
    <col min="9" max="9" width="7.140625" customWidth="1"/>
    <col min="10" max="10" width="6.42578125" bestFit="1" customWidth="1"/>
  </cols>
  <sheetData>
    <row r="1" spans="1:3" x14ac:dyDescent="0.25">
      <c r="A1" s="62" t="s">
        <v>3</v>
      </c>
      <c r="B1" s="62"/>
      <c r="C1" s="62"/>
    </row>
    <row r="2" spans="1:3" x14ac:dyDescent="0.25">
      <c r="A2" s="62" t="s">
        <v>58</v>
      </c>
      <c r="B2" s="62"/>
      <c r="C2" s="62"/>
    </row>
    <row r="3" spans="1:3" x14ac:dyDescent="0.25">
      <c r="A3" s="62" t="s">
        <v>56</v>
      </c>
      <c r="B3" s="62"/>
      <c r="C3" s="62"/>
    </row>
    <row r="4" spans="1:3" x14ac:dyDescent="0.25">
      <c r="A4" s="10"/>
      <c r="B4" s="36" t="s">
        <v>53</v>
      </c>
      <c r="C4" s="10"/>
    </row>
    <row r="5" spans="1:3" x14ac:dyDescent="0.25">
      <c r="A5" s="1"/>
      <c r="B5" s="1"/>
      <c r="C5" s="1"/>
    </row>
    <row r="6" spans="1:3" x14ac:dyDescent="0.25">
      <c r="A6" s="1"/>
      <c r="B6" s="1"/>
      <c r="C6" s="1"/>
    </row>
    <row r="7" spans="1:3" ht="42.75" x14ac:dyDescent="0.25">
      <c r="A7" s="2" t="s">
        <v>4</v>
      </c>
      <c r="B7" s="2" t="s">
        <v>5</v>
      </c>
      <c r="C7" s="2" t="s">
        <v>7</v>
      </c>
    </row>
    <row r="8" spans="1:3" x14ac:dyDescent="0.25">
      <c r="A8" s="2" t="s">
        <v>22</v>
      </c>
      <c r="B8" s="11" t="s">
        <v>1</v>
      </c>
      <c r="C8" s="55">
        <f>C10+C9</f>
        <v>44333</v>
      </c>
    </row>
    <row r="9" spans="1:3" x14ac:dyDescent="0.25">
      <c r="A9" s="12" t="s">
        <v>25</v>
      </c>
      <c r="B9" s="7" t="s">
        <v>18</v>
      </c>
      <c r="C9" s="56">
        <v>15000</v>
      </c>
    </row>
    <row r="10" spans="1:3" x14ac:dyDescent="0.25">
      <c r="A10" s="12" t="s">
        <v>26</v>
      </c>
      <c r="B10" s="7" t="s">
        <v>19</v>
      </c>
      <c r="C10" s="56">
        <v>29333</v>
      </c>
    </row>
    <row r="11" spans="1:3" x14ac:dyDescent="0.25">
      <c r="A11" s="12" t="s">
        <v>27</v>
      </c>
      <c r="B11" s="7" t="s">
        <v>20</v>
      </c>
      <c r="C11" s="56">
        <v>0</v>
      </c>
    </row>
    <row r="12" spans="1:3" x14ac:dyDescent="0.25">
      <c r="A12" s="12" t="s">
        <v>28</v>
      </c>
      <c r="B12" s="7" t="s">
        <v>21</v>
      </c>
      <c r="C12" s="56">
        <v>0</v>
      </c>
    </row>
    <row r="13" spans="1:3" x14ac:dyDescent="0.25">
      <c r="A13" s="2"/>
      <c r="B13" s="2"/>
      <c r="C13" s="55"/>
    </row>
    <row r="14" spans="1:3" x14ac:dyDescent="0.25">
      <c r="A14" s="2" t="s">
        <v>23</v>
      </c>
      <c r="B14" s="11" t="s">
        <v>29</v>
      </c>
      <c r="C14" s="55"/>
    </row>
    <row r="15" spans="1:3" x14ac:dyDescent="0.25">
      <c r="A15" s="2">
        <v>1</v>
      </c>
      <c r="B15" s="11" t="s">
        <v>17</v>
      </c>
      <c r="C15" s="55">
        <f>C16+C20</f>
        <v>71428</v>
      </c>
    </row>
    <row r="16" spans="1:3" x14ac:dyDescent="0.25">
      <c r="A16" s="4">
        <v>1.1000000000000001</v>
      </c>
      <c r="B16" s="3" t="s">
        <v>8</v>
      </c>
      <c r="C16" s="55">
        <f>C17+C18+C19</f>
        <v>36700</v>
      </c>
    </row>
    <row r="17" spans="1:5" x14ac:dyDescent="0.25">
      <c r="A17" s="4"/>
      <c r="B17" s="5" t="s">
        <v>9</v>
      </c>
      <c r="C17" s="58">
        <v>25200</v>
      </c>
    </row>
    <row r="18" spans="1:5" x14ac:dyDescent="0.25">
      <c r="A18" s="4"/>
      <c r="B18" s="6" t="s">
        <v>10</v>
      </c>
      <c r="C18" s="58">
        <v>6000</v>
      </c>
    </row>
    <row r="19" spans="1:5" x14ac:dyDescent="0.25">
      <c r="A19" s="4"/>
      <c r="B19" s="6" t="s">
        <v>6</v>
      </c>
      <c r="C19" s="58">
        <v>5500</v>
      </c>
      <c r="E19" s="23"/>
    </row>
    <row r="20" spans="1:5" x14ac:dyDescent="0.25">
      <c r="A20" s="4">
        <v>1.2</v>
      </c>
      <c r="B20" s="3" t="s">
        <v>2</v>
      </c>
      <c r="C20" s="57">
        <f>SUM(C21:C26)</f>
        <v>34728</v>
      </c>
    </row>
    <row r="21" spans="1:5" x14ac:dyDescent="0.25">
      <c r="A21" s="4"/>
      <c r="B21" s="4" t="s">
        <v>12</v>
      </c>
      <c r="C21" s="58">
        <v>5000</v>
      </c>
    </row>
    <row r="22" spans="1:5" ht="31.5" customHeight="1" x14ac:dyDescent="0.25">
      <c r="A22" s="4"/>
      <c r="B22" s="7" t="s">
        <v>61</v>
      </c>
      <c r="C22" s="58">
        <v>5550</v>
      </c>
    </row>
    <row r="23" spans="1:5" x14ac:dyDescent="0.25">
      <c r="A23" s="4"/>
      <c r="B23" s="4" t="s">
        <v>11</v>
      </c>
      <c r="C23" s="58">
        <v>2000</v>
      </c>
    </row>
    <row r="24" spans="1:5" x14ac:dyDescent="0.25">
      <c r="A24" s="4"/>
      <c r="B24" s="4" t="s">
        <v>13</v>
      </c>
      <c r="C24" s="58">
        <v>14100</v>
      </c>
    </row>
    <row r="25" spans="1:5" x14ac:dyDescent="0.25">
      <c r="A25" s="4"/>
      <c r="B25" s="4" t="s">
        <v>15</v>
      </c>
      <c r="C25" s="58">
        <v>1000</v>
      </c>
    </row>
    <row r="26" spans="1:5" x14ac:dyDescent="0.25">
      <c r="A26" s="4"/>
      <c r="B26" s="4" t="s">
        <v>16</v>
      </c>
      <c r="C26" s="58">
        <v>7078</v>
      </c>
    </row>
    <row r="27" spans="1:5" ht="28.5" x14ac:dyDescent="0.25">
      <c r="A27" s="3" t="s">
        <v>24</v>
      </c>
      <c r="B27" s="60" t="s">
        <v>63</v>
      </c>
      <c r="C27" s="57">
        <f>C8-C15</f>
        <v>-27095</v>
      </c>
    </row>
    <row r="28" spans="1:5" x14ac:dyDescent="0.25">
      <c r="A28" s="3" t="s">
        <v>34</v>
      </c>
      <c r="B28" s="3" t="s">
        <v>30</v>
      </c>
      <c r="C28" s="57">
        <f>C29</f>
        <v>27095</v>
      </c>
    </row>
    <row r="29" spans="1:5" x14ac:dyDescent="0.25">
      <c r="A29" s="3">
        <v>1</v>
      </c>
      <c r="B29" s="4" t="s">
        <v>31</v>
      </c>
      <c r="C29" s="57">
        <f>C30+C31</f>
        <v>27095</v>
      </c>
    </row>
    <row r="30" spans="1:5" x14ac:dyDescent="0.25">
      <c r="A30" s="4">
        <v>1.1000000000000001</v>
      </c>
      <c r="B30" s="4" t="s">
        <v>32</v>
      </c>
      <c r="C30" s="57">
        <v>27095</v>
      </c>
    </row>
    <row r="31" spans="1:5" ht="15.75" x14ac:dyDescent="0.25">
      <c r="A31" s="4">
        <v>1.2</v>
      </c>
      <c r="B31" s="8" t="s">
        <v>33</v>
      </c>
      <c r="C31" s="59">
        <v>0</v>
      </c>
      <c r="E31" t="s">
        <v>60</v>
      </c>
    </row>
    <row r="32" spans="1:5" x14ac:dyDescent="0.25">
      <c r="A32" s="1"/>
      <c r="B32" s="1"/>
      <c r="C32" s="1"/>
    </row>
    <row r="33" spans="1:3" x14ac:dyDescent="0.25">
      <c r="A33" s="1"/>
      <c r="B33" s="9" t="s">
        <v>14</v>
      </c>
      <c r="C33" s="1"/>
    </row>
    <row r="34" spans="1:3" x14ac:dyDescent="0.25">
      <c r="A34" s="1"/>
      <c r="B34" s="9" t="s">
        <v>62</v>
      </c>
      <c r="C34" s="1"/>
    </row>
    <row r="35" spans="1:3" x14ac:dyDescent="0.25">
      <c r="A35" s="1"/>
      <c r="B35" s="1"/>
      <c r="C35" s="1"/>
    </row>
    <row r="36" spans="1:3" x14ac:dyDescent="0.25">
      <c r="A36" s="1"/>
      <c r="B36" s="1"/>
      <c r="C36" s="1"/>
    </row>
    <row r="37" spans="1:3" x14ac:dyDescent="0.25">
      <c r="A37" s="1"/>
      <c r="B37" s="1"/>
      <c r="C37" s="1"/>
    </row>
  </sheetData>
  <mergeCells count="3">
    <mergeCell ref="A1:C1"/>
    <mergeCell ref="A2:C2"/>
    <mergeCell ref="A3:C3"/>
  </mergeCells>
  <pageMargins left="0.45" right="0.4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5"/>
  <sheetViews>
    <sheetView tabSelected="1" workbookViewId="0">
      <selection activeCell="E12" sqref="E12"/>
    </sheetView>
  </sheetViews>
  <sheetFormatPr defaultRowHeight="15" x14ac:dyDescent="0.25"/>
  <cols>
    <col min="2" max="2" width="33.42578125" customWidth="1"/>
    <col min="3" max="3" width="11.42578125" bestFit="1" customWidth="1"/>
    <col min="4" max="4" width="11.28515625" customWidth="1"/>
    <col min="5" max="5" width="23.42578125" customWidth="1"/>
    <col min="258" max="258" width="27" bestFit="1" customWidth="1"/>
    <col min="259" max="259" width="11.42578125" bestFit="1" customWidth="1"/>
    <col min="260" max="260" width="7.28515625" customWidth="1"/>
    <col min="261" max="261" width="19" bestFit="1" customWidth="1"/>
    <col min="514" max="514" width="27" bestFit="1" customWidth="1"/>
    <col min="515" max="515" width="11.42578125" bestFit="1" customWidth="1"/>
    <col min="516" max="516" width="7.28515625" customWidth="1"/>
    <col min="517" max="517" width="19" bestFit="1" customWidth="1"/>
    <col min="770" max="770" width="27" bestFit="1" customWidth="1"/>
    <col min="771" max="771" width="11.42578125" bestFit="1" customWidth="1"/>
    <col min="772" max="772" width="7.28515625" customWidth="1"/>
    <col min="773" max="773" width="19" bestFit="1" customWidth="1"/>
    <col min="1026" max="1026" width="27" bestFit="1" customWidth="1"/>
    <col min="1027" max="1027" width="11.42578125" bestFit="1" customWidth="1"/>
    <col min="1028" max="1028" width="7.28515625" customWidth="1"/>
    <col min="1029" max="1029" width="19" bestFit="1" customWidth="1"/>
    <col min="1282" max="1282" width="27" bestFit="1" customWidth="1"/>
    <col min="1283" max="1283" width="11.42578125" bestFit="1" customWidth="1"/>
    <col min="1284" max="1284" width="7.28515625" customWidth="1"/>
    <col min="1285" max="1285" width="19" bestFit="1" customWidth="1"/>
    <col min="1538" max="1538" width="27" bestFit="1" customWidth="1"/>
    <col min="1539" max="1539" width="11.42578125" bestFit="1" customWidth="1"/>
    <col min="1540" max="1540" width="7.28515625" customWidth="1"/>
    <col min="1541" max="1541" width="19" bestFit="1" customWidth="1"/>
    <col min="1794" max="1794" width="27" bestFit="1" customWidth="1"/>
    <col min="1795" max="1795" width="11.42578125" bestFit="1" customWidth="1"/>
    <col min="1796" max="1796" width="7.28515625" customWidth="1"/>
    <col min="1797" max="1797" width="19" bestFit="1" customWidth="1"/>
    <col min="2050" max="2050" width="27" bestFit="1" customWidth="1"/>
    <col min="2051" max="2051" width="11.42578125" bestFit="1" customWidth="1"/>
    <col min="2052" max="2052" width="7.28515625" customWidth="1"/>
    <col min="2053" max="2053" width="19" bestFit="1" customWidth="1"/>
    <col min="2306" max="2306" width="27" bestFit="1" customWidth="1"/>
    <col min="2307" max="2307" width="11.42578125" bestFit="1" customWidth="1"/>
    <col min="2308" max="2308" width="7.28515625" customWidth="1"/>
    <col min="2309" max="2309" width="19" bestFit="1" customWidth="1"/>
    <col min="2562" max="2562" width="27" bestFit="1" customWidth="1"/>
    <col min="2563" max="2563" width="11.42578125" bestFit="1" customWidth="1"/>
    <col min="2564" max="2564" width="7.28515625" customWidth="1"/>
    <col min="2565" max="2565" width="19" bestFit="1" customWidth="1"/>
    <col min="2818" max="2818" width="27" bestFit="1" customWidth="1"/>
    <col min="2819" max="2819" width="11.42578125" bestFit="1" customWidth="1"/>
    <col min="2820" max="2820" width="7.28515625" customWidth="1"/>
    <col min="2821" max="2821" width="19" bestFit="1" customWidth="1"/>
    <col min="3074" max="3074" width="27" bestFit="1" customWidth="1"/>
    <col min="3075" max="3075" width="11.42578125" bestFit="1" customWidth="1"/>
    <col min="3076" max="3076" width="7.28515625" customWidth="1"/>
    <col min="3077" max="3077" width="19" bestFit="1" customWidth="1"/>
    <col min="3330" max="3330" width="27" bestFit="1" customWidth="1"/>
    <col min="3331" max="3331" width="11.42578125" bestFit="1" customWidth="1"/>
    <col min="3332" max="3332" width="7.28515625" customWidth="1"/>
    <col min="3333" max="3333" width="19" bestFit="1" customWidth="1"/>
    <col min="3586" max="3586" width="27" bestFit="1" customWidth="1"/>
    <col min="3587" max="3587" width="11.42578125" bestFit="1" customWidth="1"/>
    <col min="3588" max="3588" width="7.28515625" customWidth="1"/>
    <col min="3589" max="3589" width="19" bestFit="1" customWidth="1"/>
    <col min="3842" max="3842" width="27" bestFit="1" customWidth="1"/>
    <col min="3843" max="3843" width="11.42578125" bestFit="1" customWidth="1"/>
    <col min="3844" max="3844" width="7.28515625" customWidth="1"/>
    <col min="3845" max="3845" width="19" bestFit="1" customWidth="1"/>
    <col min="4098" max="4098" width="27" bestFit="1" customWidth="1"/>
    <col min="4099" max="4099" width="11.42578125" bestFit="1" customWidth="1"/>
    <col min="4100" max="4100" width="7.28515625" customWidth="1"/>
    <col min="4101" max="4101" width="19" bestFit="1" customWidth="1"/>
    <col min="4354" max="4354" width="27" bestFit="1" customWidth="1"/>
    <col min="4355" max="4355" width="11.42578125" bestFit="1" customWidth="1"/>
    <col min="4356" max="4356" width="7.28515625" customWidth="1"/>
    <col min="4357" max="4357" width="19" bestFit="1" customWidth="1"/>
    <col min="4610" max="4610" width="27" bestFit="1" customWidth="1"/>
    <col min="4611" max="4611" width="11.42578125" bestFit="1" customWidth="1"/>
    <col min="4612" max="4612" width="7.28515625" customWidth="1"/>
    <col min="4613" max="4613" width="19" bestFit="1" customWidth="1"/>
    <col min="4866" max="4866" width="27" bestFit="1" customWidth="1"/>
    <col min="4867" max="4867" width="11.42578125" bestFit="1" customWidth="1"/>
    <col min="4868" max="4868" width="7.28515625" customWidth="1"/>
    <col min="4869" max="4869" width="19" bestFit="1" customWidth="1"/>
    <col min="5122" max="5122" width="27" bestFit="1" customWidth="1"/>
    <col min="5123" max="5123" width="11.42578125" bestFit="1" customWidth="1"/>
    <col min="5124" max="5124" width="7.28515625" customWidth="1"/>
    <col min="5125" max="5125" width="19" bestFit="1" customWidth="1"/>
    <col min="5378" max="5378" width="27" bestFit="1" customWidth="1"/>
    <col min="5379" max="5379" width="11.42578125" bestFit="1" customWidth="1"/>
    <col min="5380" max="5380" width="7.28515625" customWidth="1"/>
    <col min="5381" max="5381" width="19" bestFit="1" customWidth="1"/>
    <col min="5634" max="5634" width="27" bestFit="1" customWidth="1"/>
    <col min="5635" max="5635" width="11.42578125" bestFit="1" customWidth="1"/>
    <col min="5636" max="5636" width="7.28515625" customWidth="1"/>
    <col min="5637" max="5637" width="19" bestFit="1" customWidth="1"/>
    <col min="5890" max="5890" width="27" bestFit="1" customWidth="1"/>
    <col min="5891" max="5891" width="11.42578125" bestFit="1" customWidth="1"/>
    <col min="5892" max="5892" width="7.28515625" customWidth="1"/>
    <col min="5893" max="5893" width="19" bestFit="1" customWidth="1"/>
    <col min="6146" max="6146" width="27" bestFit="1" customWidth="1"/>
    <col min="6147" max="6147" width="11.42578125" bestFit="1" customWidth="1"/>
    <col min="6148" max="6148" width="7.28515625" customWidth="1"/>
    <col min="6149" max="6149" width="19" bestFit="1" customWidth="1"/>
    <col min="6402" max="6402" width="27" bestFit="1" customWidth="1"/>
    <col min="6403" max="6403" width="11.42578125" bestFit="1" customWidth="1"/>
    <col min="6404" max="6404" width="7.28515625" customWidth="1"/>
    <col min="6405" max="6405" width="19" bestFit="1" customWidth="1"/>
    <col min="6658" max="6658" width="27" bestFit="1" customWidth="1"/>
    <col min="6659" max="6659" width="11.42578125" bestFit="1" customWidth="1"/>
    <col min="6660" max="6660" width="7.28515625" customWidth="1"/>
    <col min="6661" max="6661" width="19" bestFit="1" customWidth="1"/>
    <col min="6914" max="6914" width="27" bestFit="1" customWidth="1"/>
    <col min="6915" max="6915" width="11.42578125" bestFit="1" customWidth="1"/>
    <col min="6916" max="6916" width="7.28515625" customWidth="1"/>
    <col min="6917" max="6917" width="19" bestFit="1" customWidth="1"/>
    <col min="7170" max="7170" width="27" bestFit="1" customWidth="1"/>
    <col min="7171" max="7171" width="11.42578125" bestFit="1" customWidth="1"/>
    <col min="7172" max="7172" width="7.28515625" customWidth="1"/>
    <col min="7173" max="7173" width="19" bestFit="1" customWidth="1"/>
    <col min="7426" max="7426" width="27" bestFit="1" customWidth="1"/>
    <col min="7427" max="7427" width="11.42578125" bestFit="1" customWidth="1"/>
    <col min="7428" max="7428" width="7.28515625" customWidth="1"/>
    <col min="7429" max="7429" width="19" bestFit="1" customWidth="1"/>
    <col min="7682" max="7682" width="27" bestFit="1" customWidth="1"/>
    <col min="7683" max="7683" width="11.42578125" bestFit="1" customWidth="1"/>
    <col min="7684" max="7684" width="7.28515625" customWidth="1"/>
    <col min="7685" max="7685" width="19" bestFit="1" customWidth="1"/>
    <col min="7938" max="7938" width="27" bestFit="1" customWidth="1"/>
    <col min="7939" max="7939" width="11.42578125" bestFit="1" customWidth="1"/>
    <col min="7940" max="7940" width="7.28515625" customWidth="1"/>
    <col min="7941" max="7941" width="19" bestFit="1" customWidth="1"/>
    <col min="8194" max="8194" width="27" bestFit="1" customWidth="1"/>
    <col min="8195" max="8195" width="11.42578125" bestFit="1" customWidth="1"/>
    <col min="8196" max="8196" width="7.28515625" customWidth="1"/>
    <col min="8197" max="8197" width="19" bestFit="1" customWidth="1"/>
    <col min="8450" max="8450" width="27" bestFit="1" customWidth="1"/>
    <col min="8451" max="8451" width="11.42578125" bestFit="1" customWidth="1"/>
    <col min="8452" max="8452" width="7.28515625" customWidth="1"/>
    <col min="8453" max="8453" width="19" bestFit="1" customWidth="1"/>
    <col min="8706" max="8706" width="27" bestFit="1" customWidth="1"/>
    <col min="8707" max="8707" width="11.42578125" bestFit="1" customWidth="1"/>
    <col min="8708" max="8708" width="7.28515625" customWidth="1"/>
    <col min="8709" max="8709" width="19" bestFit="1" customWidth="1"/>
    <col min="8962" max="8962" width="27" bestFit="1" customWidth="1"/>
    <col min="8963" max="8963" width="11.42578125" bestFit="1" customWidth="1"/>
    <col min="8964" max="8964" width="7.28515625" customWidth="1"/>
    <col min="8965" max="8965" width="19" bestFit="1" customWidth="1"/>
    <col min="9218" max="9218" width="27" bestFit="1" customWidth="1"/>
    <col min="9219" max="9219" width="11.42578125" bestFit="1" customWidth="1"/>
    <col min="9220" max="9220" width="7.28515625" customWidth="1"/>
    <col min="9221" max="9221" width="19" bestFit="1" customWidth="1"/>
    <col min="9474" max="9474" width="27" bestFit="1" customWidth="1"/>
    <col min="9475" max="9475" width="11.42578125" bestFit="1" customWidth="1"/>
    <col min="9476" max="9476" width="7.28515625" customWidth="1"/>
    <col min="9477" max="9477" width="19" bestFit="1" customWidth="1"/>
    <col min="9730" max="9730" width="27" bestFit="1" customWidth="1"/>
    <col min="9731" max="9731" width="11.42578125" bestFit="1" customWidth="1"/>
    <col min="9732" max="9732" width="7.28515625" customWidth="1"/>
    <col min="9733" max="9733" width="19" bestFit="1" customWidth="1"/>
    <col min="9986" max="9986" width="27" bestFit="1" customWidth="1"/>
    <col min="9987" max="9987" width="11.42578125" bestFit="1" customWidth="1"/>
    <col min="9988" max="9988" width="7.28515625" customWidth="1"/>
    <col min="9989" max="9989" width="19" bestFit="1" customWidth="1"/>
    <col min="10242" max="10242" width="27" bestFit="1" customWidth="1"/>
    <col min="10243" max="10243" width="11.42578125" bestFit="1" customWidth="1"/>
    <col min="10244" max="10244" width="7.28515625" customWidth="1"/>
    <col min="10245" max="10245" width="19" bestFit="1" customWidth="1"/>
    <col min="10498" max="10498" width="27" bestFit="1" customWidth="1"/>
    <col min="10499" max="10499" width="11.42578125" bestFit="1" customWidth="1"/>
    <col min="10500" max="10500" width="7.28515625" customWidth="1"/>
    <col min="10501" max="10501" width="19" bestFit="1" customWidth="1"/>
    <col min="10754" max="10754" width="27" bestFit="1" customWidth="1"/>
    <col min="10755" max="10755" width="11.42578125" bestFit="1" customWidth="1"/>
    <col min="10756" max="10756" width="7.28515625" customWidth="1"/>
    <col min="10757" max="10757" width="19" bestFit="1" customWidth="1"/>
    <col min="11010" max="11010" width="27" bestFit="1" customWidth="1"/>
    <col min="11011" max="11011" width="11.42578125" bestFit="1" customWidth="1"/>
    <col min="11012" max="11012" width="7.28515625" customWidth="1"/>
    <col min="11013" max="11013" width="19" bestFit="1" customWidth="1"/>
    <col min="11266" max="11266" width="27" bestFit="1" customWidth="1"/>
    <col min="11267" max="11267" width="11.42578125" bestFit="1" customWidth="1"/>
    <col min="11268" max="11268" width="7.28515625" customWidth="1"/>
    <col min="11269" max="11269" width="19" bestFit="1" customWidth="1"/>
    <col min="11522" max="11522" width="27" bestFit="1" customWidth="1"/>
    <col min="11523" max="11523" width="11.42578125" bestFit="1" customWidth="1"/>
    <col min="11524" max="11524" width="7.28515625" customWidth="1"/>
    <col min="11525" max="11525" width="19" bestFit="1" customWidth="1"/>
    <col min="11778" max="11778" width="27" bestFit="1" customWidth="1"/>
    <col min="11779" max="11779" width="11.42578125" bestFit="1" customWidth="1"/>
    <col min="11780" max="11780" width="7.28515625" customWidth="1"/>
    <col min="11781" max="11781" width="19" bestFit="1" customWidth="1"/>
    <col min="12034" max="12034" width="27" bestFit="1" customWidth="1"/>
    <col min="12035" max="12035" width="11.42578125" bestFit="1" customWidth="1"/>
    <col min="12036" max="12036" width="7.28515625" customWidth="1"/>
    <col min="12037" max="12037" width="19" bestFit="1" customWidth="1"/>
    <col min="12290" max="12290" width="27" bestFit="1" customWidth="1"/>
    <col min="12291" max="12291" width="11.42578125" bestFit="1" customWidth="1"/>
    <col min="12292" max="12292" width="7.28515625" customWidth="1"/>
    <col min="12293" max="12293" width="19" bestFit="1" customWidth="1"/>
    <col min="12546" max="12546" width="27" bestFit="1" customWidth="1"/>
    <col min="12547" max="12547" width="11.42578125" bestFit="1" customWidth="1"/>
    <col min="12548" max="12548" width="7.28515625" customWidth="1"/>
    <col min="12549" max="12549" width="19" bestFit="1" customWidth="1"/>
    <col min="12802" max="12802" width="27" bestFit="1" customWidth="1"/>
    <col min="12803" max="12803" width="11.42578125" bestFit="1" customWidth="1"/>
    <col min="12804" max="12804" width="7.28515625" customWidth="1"/>
    <col min="12805" max="12805" width="19" bestFit="1" customWidth="1"/>
    <col min="13058" max="13058" width="27" bestFit="1" customWidth="1"/>
    <col min="13059" max="13059" width="11.42578125" bestFit="1" customWidth="1"/>
    <col min="13060" max="13060" width="7.28515625" customWidth="1"/>
    <col min="13061" max="13061" width="19" bestFit="1" customWidth="1"/>
    <col min="13314" max="13314" width="27" bestFit="1" customWidth="1"/>
    <col min="13315" max="13315" width="11.42578125" bestFit="1" customWidth="1"/>
    <col min="13316" max="13316" width="7.28515625" customWidth="1"/>
    <col min="13317" max="13317" width="19" bestFit="1" customWidth="1"/>
    <col min="13570" max="13570" width="27" bestFit="1" customWidth="1"/>
    <col min="13571" max="13571" width="11.42578125" bestFit="1" customWidth="1"/>
    <col min="13572" max="13572" width="7.28515625" customWidth="1"/>
    <col min="13573" max="13573" width="19" bestFit="1" customWidth="1"/>
    <col min="13826" max="13826" width="27" bestFit="1" customWidth="1"/>
    <col min="13827" max="13827" width="11.42578125" bestFit="1" customWidth="1"/>
    <col min="13828" max="13828" width="7.28515625" customWidth="1"/>
    <col min="13829" max="13829" width="19" bestFit="1" customWidth="1"/>
    <col min="14082" max="14082" width="27" bestFit="1" customWidth="1"/>
    <col min="14083" max="14083" width="11.42578125" bestFit="1" customWidth="1"/>
    <col min="14084" max="14084" width="7.28515625" customWidth="1"/>
    <col min="14085" max="14085" width="19" bestFit="1" customWidth="1"/>
    <col min="14338" max="14338" width="27" bestFit="1" customWidth="1"/>
    <col min="14339" max="14339" width="11.42578125" bestFit="1" customWidth="1"/>
    <col min="14340" max="14340" width="7.28515625" customWidth="1"/>
    <col min="14341" max="14341" width="19" bestFit="1" customWidth="1"/>
    <col min="14594" max="14594" width="27" bestFit="1" customWidth="1"/>
    <col min="14595" max="14595" width="11.42578125" bestFit="1" customWidth="1"/>
    <col min="14596" max="14596" width="7.28515625" customWidth="1"/>
    <col min="14597" max="14597" width="19" bestFit="1" customWidth="1"/>
    <col min="14850" max="14850" width="27" bestFit="1" customWidth="1"/>
    <col min="14851" max="14851" width="11.42578125" bestFit="1" customWidth="1"/>
    <col min="14852" max="14852" width="7.28515625" customWidth="1"/>
    <col min="14853" max="14853" width="19" bestFit="1" customWidth="1"/>
    <col min="15106" max="15106" width="27" bestFit="1" customWidth="1"/>
    <col min="15107" max="15107" width="11.42578125" bestFit="1" customWidth="1"/>
    <col min="15108" max="15108" width="7.28515625" customWidth="1"/>
    <col min="15109" max="15109" width="19" bestFit="1" customWidth="1"/>
    <col min="15362" max="15362" width="27" bestFit="1" customWidth="1"/>
    <col min="15363" max="15363" width="11.42578125" bestFit="1" customWidth="1"/>
    <col min="15364" max="15364" width="7.28515625" customWidth="1"/>
    <col min="15365" max="15365" width="19" bestFit="1" customWidth="1"/>
    <col min="15618" max="15618" width="27" bestFit="1" customWidth="1"/>
    <col min="15619" max="15619" width="11.42578125" bestFit="1" customWidth="1"/>
    <col min="15620" max="15620" width="7.28515625" customWidth="1"/>
    <col min="15621" max="15621" width="19" bestFit="1" customWidth="1"/>
    <col min="15874" max="15874" width="27" bestFit="1" customWidth="1"/>
    <col min="15875" max="15875" width="11.42578125" bestFit="1" customWidth="1"/>
    <col min="15876" max="15876" width="7.28515625" customWidth="1"/>
    <col min="15877" max="15877" width="19" bestFit="1" customWidth="1"/>
    <col min="16130" max="16130" width="27" bestFit="1" customWidth="1"/>
    <col min="16131" max="16131" width="11.42578125" bestFit="1" customWidth="1"/>
    <col min="16132" max="16132" width="7.28515625" customWidth="1"/>
    <col min="16133" max="16133" width="19" bestFit="1" customWidth="1"/>
  </cols>
  <sheetData>
    <row r="1" spans="2:6" x14ac:dyDescent="0.25">
      <c r="B1" s="53" t="s">
        <v>59</v>
      </c>
      <c r="C1" s="53"/>
      <c r="D1" s="53"/>
      <c r="E1" s="54"/>
    </row>
    <row r="2" spans="2:6" x14ac:dyDescent="0.25">
      <c r="B2" s="10" t="s">
        <v>56</v>
      </c>
      <c r="C2" s="10"/>
      <c r="D2" s="10"/>
    </row>
    <row r="3" spans="2:6" x14ac:dyDescent="0.25">
      <c r="B3" s="63" t="s">
        <v>57</v>
      </c>
      <c r="C3" s="63"/>
      <c r="D3" s="63"/>
      <c r="E3" s="63"/>
    </row>
    <row r="4" spans="2:6" x14ac:dyDescent="0.25">
      <c r="B4" s="53"/>
      <c r="C4" s="53"/>
      <c r="D4" s="53"/>
      <c r="E4" s="53"/>
    </row>
    <row r="5" spans="2:6" ht="15.75" thickBot="1" x14ac:dyDescent="0.3">
      <c r="B5" s="10"/>
      <c r="D5" s="10"/>
    </row>
    <row r="6" spans="2:6" ht="15.75" x14ac:dyDescent="0.25">
      <c r="B6" s="13" t="s">
        <v>35</v>
      </c>
      <c r="C6" s="14" t="s">
        <v>0</v>
      </c>
      <c r="D6" s="15" t="s">
        <v>36</v>
      </c>
      <c r="E6" s="16"/>
    </row>
    <row r="7" spans="2:6" ht="15.75" x14ac:dyDescent="0.25">
      <c r="B7" s="17" t="s">
        <v>37</v>
      </c>
      <c r="C7" s="18">
        <v>0.35</v>
      </c>
      <c r="D7" s="19">
        <v>15000</v>
      </c>
      <c r="E7" s="16"/>
    </row>
    <row r="8" spans="2:6" ht="16.5" thickBot="1" x14ac:dyDescent="0.3">
      <c r="B8" s="20" t="s">
        <v>38</v>
      </c>
      <c r="C8" s="21">
        <v>0.65</v>
      </c>
      <c r="D8" s="22">
        <v>27857</v>
      </c>
      <c r="E8" s="16"/>
      <c r="F8" s="23"/>
    </row>
    <row r="9" spans="2:6" ht="16.5" thickBot="1" x14ac:dyDescent="0.3">
      <c r="B9" s="24" t="s">
        <v>39</v>
      </c>
      <c r="C9" s="25">
        <v>1</v>
      </c>
      <c r="D9" s="26">
        <f>SUM(D7:D8)</f>
        <v>42857</v>
      </c>
      <c r="E9" s="16"/>
    </row>
    <row r="10" spans="2:6" ht="16.5" thickBot="1" x14ac:dyDescent="0.3">
      <c r="B10" s="27"/>
      <c r="C10" s="28"/>
      <c r="D10" s="29"/>
      <c r="E10" s="16"/>
    </row>
    <row r="11" spans="2:6" ht="32.25" thickBot="1" x14ac:dyDescent="0.3">
      <c r="B11" s="30" t="s">
        <v>40</v>
      </c>
      <c r="C11" s="31" t="s">
        <v>41</v>
      </c>
      <c r="D11" s="31" t="s">
        <v>0</v>
      </c>
      <c r="E11" s="32" t="s">
        <v>42</v>
      </c>
    </row>
    <row r="12" spans="2:6" ht="15.75" x14ac:dyDescent="0.25">
      <c r="B12" s="43" t="s">
        <v>44</v>
      </c>
      <c r="C12" s="39">
        <v>94156</v>
      </c>
      <c r="D12" s="33">
        <f>C12/C23*65</f>
        <v>34.523424058665917</v>
      </c>
      <c r="E12" s="37">
        <f>D9*D12%</f>
        <v>14795.703848822453</v>
      </c>
    </row>
    <row r="13" spans="2:6" ht="15.75" x14ac:dyDescent="0.25">
      <c r="B13" s="44" t="s">
        <v>45</v>
      </c>
      <c r="C13" s="40">
        <v>24947</v>
      </c>
      <c r="D13" s="34">
        <f>C13/C23*65</f>
        <v>9.1471160626145824</v>
      </c>
      <c r="E13" s="19">
        <f>D9*D13%</f>
        <v>3920.1795309547315</v>
      </c>
    </row>
    <row r="14" spans="2:6" ht="15.75" x14ac:dyDescent="0.25">
      <c r="B14" s="44" t="s">
        <v>46</v>
      </c>
      <c r="C14" s="40">
        <v>2209</v>
      </c>
      <c r="D14" s="34">
        <f>C14/C23*65</f>
        <v>0.80995628261176134</v>
      </c>
      <c r="E14" s="19">
        <f>D9*D14%</f>
        <v>347.12296403892253</v>
      </c>
    </row>
    <row r="15" spans="2:6" ht="15.75" x14ac:dyDescent="0.25">
      <c r="B15" s="44" t="s">
        <v>47</v>
      </c>
      <c r="C15" s="40">
        <v>8755</v>
      </c>
      <c r="D15" s="34">
        <f>C15/C23*65</f>
        <v>3.2101255112113947</v>
      </c>
      <c r="E15" s="19">
        <f>D9*D15%</f>
        <v>1375.7634903398673</v>
      </c>
    </row>
    <row r="16" spans="2:6" ht="15.75" x14ac:dyDescent="0.25">
      <c r="B16" s="44" t="s">
        <v>48</v>
      </c>
      <c r="C16" s="40">
        <v>23004</v>
      </c>
      <c r="D16" s="34">
        <f>C16/C23*65</f>
        <v>8.4346918629248346</v>
      </c>
      <c r="E16" s="19">
        <f>D9*D16%</f>
        <v>3614.8558916936963</v>
      </c>
    </row>
    <row r="17" spans="2:7" ht="15.75" x14ac:dyDescent="0.25">
      <c r="B17" s="44" t="s">
        <v>49</v>
      </c>
      <c r="C17" s="40">
        <v>5899</v>
      </c>
      <c r="D17" s="34">
        <f>C17/C23*65</f>
        <v>2.1629389366802987</v>
      </c>
      <c r="E17" s="19">
        <f>D9*D17%</f>
        <v>926.97074009307562</v>
      </c>
    </row>
    <row r="18" spans="2:7" ht="15.75" x14ac:dyDescent="0.25">
      <c r="B18" s="44" t="s">
        <v>50</v>
      </c>
      <c r="C18" s="40">
        <v>1665</v>
      </c>
      <c r="D18" s="34">
        <f>C18/C23*65</f>
        <v>0.61049217317726701</v>
      </c>
      <c r="E18" s="19">
        <f>D9*D18%</f>
        <v>261.63863065858135</v>
      </c>
    </row>
    <row r="19" spans="2:7" ht="15.75" x14ac:dyDescent="0.25">
      <c r="B19" s="44" t="s">
        <v>51</v>
      </c>
      <c r="C19" s="41">
        <v>10214</v>
      </c>
      <c r="D19" s="34">
        <f>C19/C23*65</f>
        <v>3.7450853194189815</v>
      </c>
      <c r="E19" s="19">
        <f>D9*D19%</f>
        <v>1605.0312153433929</v>
      </c>
    </row>
    <row r="20" spans="2:7" ht="15.75" x14ac:dyDescent="0.25">
      <c r="B20" s="44" t="s">
        <v>52</v>
      </c>
      <c r="C20" s="40">
        <v>6426</v>
      </c>
      <c r="D20" s="34">
        <f>C20/C23*65</f>
        <v>2.3561697926949656</v>
      </c>
      <c r="E20" s="19">
        <f>D9*D20%</f>
        <v>1009.7836880552813</v>
      </c>
      <c r="G20" s="23"/>
    </row>
    <row r="21" spans="2:7" ht="24.75" customHeight="1" x14ac:dyDescent="0.25">
      <c r="B21" s="45" t="s">
        <v>54</v>
      </c>
      <c r="C21" s="42">
        <f>SUM(C12:C20)</f>
        <v>177275</v>
      </c>
      <c r="D21" s="35">
        <f>SUM(D12:D20)</f>
        <v>65</v>
      </c>
      <c r="E21" s="46">
        <f>SUM(E12:E20)</f>
        <v>27857.05</v>
      </c>
      <c r="G21" s="23"/>
    </row>
    <row r="22" spans="2:7" ht="26.25" customHeight="1" thickBot="1" x14ac:dyDescent="0.3">
      <c r="B22" s="47" t="s">
        <v>55</v>
      </c>
      <c r="C22" s="48">
        <v>177275</v>
      </c>
      <c r="D22" s="49">
        <v>35</v>
      </c>
      <c r="E22" s="38">
        <f>D9*D22%</f>
        <v>14999.949999999999</v>
      </c>
    </row>
    <row r="23" spans="2:7" ht="29.25" customHeight="1" thickBot="1" x14ac:dyDescent="0.3">
      <c r="B23" s="50" t="s">
        <v>43</v>
      </c>
      <c r="C23" s="51">
        <v>177275</v>
      </c>
      <c r="D23" s="52">
        <f>C23/C23*100</f>
        <v>100</v>
      </c>
      <c r="E23" s="26">
        <f>SUM(E21:E22)</f>
        <v>42857</v>
      </c>
    </row>
    <row r="25" spans="2:7" x14ac:dyDescent="0.25">
      <c r="D25" s="61"/>
    </row>
  </sheetData>
  <mergeCells count="1">
    <mergeCell ref="B3:E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Хасково</vt:lpstr>
      <vt:lpstr>приходи Хасково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МДААР</dc:creator>
  <cp:lastModifiedBy>Srebrina Argirova</cp:lastModifiedBy>
  <cp:lastPrinted>2016-03-21T13:38:42Z</cp:lastPrinted>
  <dcterms:created xsi:type="dcterms:W3CDTF">2014-10-27T12:43:29Z</dcterms:created>
  <dcterms:modified xsi:type="dcterms:W3CDTF">2016-03-21T13:49:01Z</dcterms:modified>
</cp:coreProperties>
</file>